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OWARZYSZENIE 2023\"/>
    </mc:Choice>
  </mc:AlternateContent>
  <xr:revisionPtr revIDLastSave="0" documentId="8_{F4291EED-E851-4BA9-AC74-D03A12AF0E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LANS" sheetId="15" r:id="rId1"/>
    <sheet name="Rachunek kalkulacyjny" sheetId="14" r:id="rId2"/>
  </sheets>
  <definedNames>
    <definedName name="_xlnm.Print_Area" localSheetId="0">BILANS!$A$1:$C$67</definedName>
    <definedName name="_xlnm.Print_Area" localSheetId="1">'Rachunek kalkulacyjny'!$A$1:$D$53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4" l="1"/>
  <c r="D22" i="14"/>
  <c r="D18" i="14"/>
  <c r="D19" i="14"/>
  <c r="D14" i="14"/>
  <c r="D15" i="14"/>
  <c r="C14" i="14"/>
  <c r="C30" i="14"/>
  <c r="C22" i="14"/>
  <c r="C19" i="14"/>
  <c r="C18" i="14"/>
  <c r="C15" i="14"/>
  <c r="C39" i="15"/>
  <c r="C42" i="15"/>
  <c r="C45" i="15"/>
  <c r="C24" i="15"/>
  <c r="D26" i="14"/>
  <c r="C26" i="14"/>
  <c r="C12" i="15"/>
  <c r="C30" i="15" s="1"/>
  <c r="B12" i="15"/>
  <c r="B30" i="15" s="1"/>
  <c r="C48" i="15"/>
  <c r="C56" i="15"/>
  <c r="B48" i="15"/>
  <c r="B56" i="15" s="1"/>
  <c r="D38" i="14"/>
  <c r="D40" i="14" s="1"/>
  <c r="C38" i="14" l="1"/>
  <c r="C40" i="14" s="1"/>
</calcChain>
</file>

<file path=xl/sharedStrings.xml><?xml version="1.0" encoding="utf-8"?>
<sst xmlns="http://schemas.openxmlformats.org/spreadsheetml/2006/main" count="104" uniqueCount="94">
  <si>
    <t>AKTYWA</t>
  </si>
  <si>
    <t>Stan aktywów na dzień:</t>
  </si>
  <si>
    <t>Wyszczególnienie aktywów</t>
  </si>
  <si>
    <t>PASYWA</t>
  </si>
  <si>
    <t>Wyszczególnienie pasywów</t>
  </si>
  <si>
    <t>Stan pasywów na dzień:</t>
  </si>
  <si>
    <t>A. AKTYWA TRWAŁE</t>
  </si>
  <si>
    <t>B. AKTYWA OBROTOWE</t>
  </si>
  <si>
    <t>Aktywa razem</t>
  </si>
  <si>
    <t>A. FUNDUSZ WŁASNY</t>
  </si>
  <si>
    <t xml:space="preserve">B. ZOBOWIĄZANIA I REZERWY NA ZOBOWIĄZANIA </t>
  </si>
  <si>
    <t xml:space="preserve"> </t>
  </si>
  <si>
    <t>Pasywa razem</t>
  </si>
  <si>
    <t>Zarząd Jednostki</t>
  </si>
  <si>
    <t>...............................................................</t>
  </si>
  <si>
    <t xml:space="preserve">             (imię, nazwisko i podpis osoby sporządzającej)</t>
  </si>
  <si>
    <t xml:space="preserve">                 (miejsce i data sporządzenia)</t>
  </si>
  <si>
    <t>............................................</t>
  </si>
  <si>
    <t>Wyszczególnienie</t>
  </si>
  <si>
    <t>Kwota za rok poprzedni</t>
  </si>
  <si>
    <t>Kwota za rok obrotowy</t>
  </si>
  <si>
    <t>I</t>
  </si>
  <si>
    <t>III</t>
  </si>
  <si>
    <t>Poz</t>
  </si>
  <si>
    <t>................................................</t>
  </si>
  <si>
    <t>..........................................</t>
  </si>
  <si>
    <t>(początek roku)</t>
  </si>
  <si>
    <t>(koniec roku)</t>
  </si>
  <si>
    <t>II</t>
  </si>
  <si>
    <t xml:space="preserve">   I. Wartości niematerialne i prawne </t>
  </si>
  <si>
    <t xml:space="preserve">   II. Rzeczowe aktywa trwałe </t>
  </si>
  <si>
    <t xml:space="preserve">   III. Należności długoterminowe </t>
  </si>
  <si>
    <t xml:space="preserve">   IV. Inwestycje długoterminowe </t>
  </si>
  <si>
    <t xml:space="preserve">   V. Długoterminowe rozliczenia międzyokresowe </t>
  </si>
  <si>
    <t xml:space="preserve">                    na podstawie załącznika 6 - ustawy o rachunkowości</t>
  </si>
  <si>
    <t xml:space="preserve">   I. Zapasy </t>
  </si>
  <si>
    <t xml:space="preserve">   II. Należności krótkoterminowe </t>
  </si>
  <si>
    <t xml:space="preserve">   III. Inwestycje krótkoterminowe </t>
  </si>
  <si>
    <t xml:space="preserve">   IV. Krótkoterminowe rozliczenia międzyokresowe </t>
  </si>
  <si>
    <t xml:space="preserve">C.  Należne wpłaty na fundusz statutowy </t>
  </si>
  <si>
    <t xml:space="preserve">   I. Fundusz statutowy </t>
  </si>
  <si>
    <t xml:space="preserve">   II. Pozostałe fundusze </t>
  </si>
  <si>
    <t xml:space="preserve">   III. Zysk (strata) z lat ubiegłych </t>
  </si>
  <si>
    <t xml:space="preserve">   IV. Zysk (strata) netto </t>
  </si>
  <si>
    <t xml:space="preserve">   I. Rezerwy na zobowiązania </t>
  </si>
  <si>
    <t xml:space="preserve">   II. Zobowiązania długoterminowe </t>
  </si>
  <si>
    <t xml:space="preserve">   III. Zobowiązania krótkoterminowe </t>
  </si>
  <si>
    <t xml:space="preserve">   IV. Rozliczenia międzyokresowe </t>
  </si>
  <si>
    <t>A.</t>
  </si>
  <si>
    <t>I.</t>
  </si>
  <si>
    <t xml:space="preserve">Przychody z działalności statutowej </t>
  </si>
  <si>
    <t xml:space="preserve"> Przychody z odpłatnej działalności pożytku publicznego </t>
  </si>
  <si>
    <t xml:space="preserve"> Przychody z pozostałej działalności statutowej </t>
  </si>
  <si>
    <t xml:space="preserve"> Przychody z nieodpłatnej działalności pożytku publicznego </t>
  </si>
  <si>
    <t>B.</t>
  </si>
  <si>
    <t xml:space="preserve">Koszty działalności statutowej </t>
  </si>
  <si>
    <t xml:space="preserve"> Koszty pozostałej działalności statutowej </t>
  </si>
  <si>
    <t xml:space="preserve"> Koszty odpłatnej działalności pożytku publicznego </t>
  </si>
  <si>
    <t xml:space="preserve"> Koszty nieodpłatnej działalności pożytku publicznego </t>
  </si>
  <si>
    <t>C.</t>
  </si>
  <si>
    <t xml:space="preserve">Zysk (strata) z działalności statutowej (A-B) </t>
  </si>
  <si>
    <t xml:space="preserve">Przychody z działalności gospodarczej </t>
  </si>
  <si>
    <t xml:space="preserve">D. </t>
  </si>
  <si>
    <t>Koszty działalności gospodarczej</t>
  </si>
  <si>
    <t xml:space="preserve">E. </t>
  </si>
  <si>
    <t>F.</t>
  </si>
  <si>
    <t>G.</t>
  </si>
  <si>
    <t>H.</t>
  </si>
  <si>
    <t>J.</t>
  </si>
  <si>
    <t>K.</t>
  </si>
  <si>
    <t>L.</t>
  </si>
  <si>
    <t>M.</t>
  </si>
  <si>
    <t>N.</t>
  </si>
  <si>
    <t>O.</t>
  </si>
  <si>
    <t xml:space="preserve">Zysk (strata) z działalności gospodarczej (D-E) </t>
  </si>
  <si>
    <t xml:space="preserve">Koszty ogólnego zarządu </t>
  </si>
  <si>
    <t xml:space="preserve">Zysk (strata) z działalności operacyjnej (C+F-G) </t>
  </si>
  <si>
    <t xml:space="preserve">Pozostałe przychody operacyjne </t>
  </si>
  <si>
    <t xml:space="preserve">Pozostałe koszty operacyjne </t>
  </si>
  <si>
    <t xml:space="preserve">Przychody finansowe </t>
  </si>
  <si>
    <t xml:space="preserve">Koszty finansowe </t>
  </si>
  <si>
    <t xml:space="preserve">Zysk (strata) brutto (H+I-J+K-L) </t>
  </si>
  <si>
    <t xml:space="preserve">Podatek dochodowy </t>
  </si>
  <si>
    <t>Zysk (strata) netto (M-N)</t>
  </si>
  <si>
    <t>na podstawie załącznika 6 - ustawy o rachunkowości (wariant kalkulacyjny)</t>
  </si>
  <si>
    <t xml:space="preserve">                 (imię, nazwisko i podpis osoby sporządzającej)</t>
  </si>
  <si>
    <t>Stowarzyszenie Przyjaciół SOSW w Wielgiem</t>
  </si>
  <si>
    <t>Wielgie 80 a</t>
  </si>
  <si>
    <t>87-645 Zbójno</t>
  </si>
  <si>
    <t xml:space="preserve"> Stowarzyszenie Przyjaciół SOSW w Wielgiem</t>
  </si>
  <si>
    <t xml:space="preserve">BILANS sporządzony na dzień 31.12.2022 r. </t>
  </si>
  <si>
    <t>RACHUNEK ZYSKÓW I STRAT sporządzony na dzień 31.12.2022 r.</t>
  </si>
  <si>
    <t>Wielgie, dn. 21.03.2023 r.</t>
  </si>
  <si>
    <t>............Wielgie, dn. 21.03.2023 r. 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</si>
</sst>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9"/>
      <name val="Arial CE"/>
      <charset val="238"/>
    </font>
    <font>
      <sz val="9"/>
      <name val="Arial CE"/>
      <family val="2"/>
      <charset val="238"/>
    </font>
    <font>
      <vertAlign val="superscript"/>
      <sz val="6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6"/>
      <name val="Verdana"/>
      <family val="2"/>
      <charset val="238"/>
    </font>
    <font>
      <i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9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E2E2"/>
        <bgColor indexed="64"/>
      </patternFill>
    </fill>
    <fill>
      <patternFill patternType="solid">
        <fgColor rgb="FFE1E6ED"/>
        <bgColor indexed="64"/>
      </patternFill>
    </fill>
    <fill>
      <patternFill patternType="solid">
        <fgColor rgb="FFEAEFE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4" fontId="4" fillId="0" borderId="0" xfId="0" applyNumberFormat="1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2" fillId="0" borderId="1" xfId="1" applyNumberFormat="1" applyFont="1" applyFill="1" applyBorder="1" applyAlignment="1">
      <alignment horizontal="center"/>
    </xf>
    <xf numFmtId="165" fontId="12" fillId="0" borderId="1" xfId="1" applyNumberFormat="1" applyFont="1" applyFill="1" applyBorder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164" fontId="12" fillId="0" borderId="1" xfId="1" applyFont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/>
    </xf>
    <xf numFmtId="0" fontId="12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0" xfId="0" applyFont="1" applyAlignment="1">
      <alignment horizontal="right"/>
    </xf>
    <xf numFmtId="2" fontId="11" fillId="0" borderId="0" xfId="0" applyNumberFormat="1" applyFont="1"/>
    <xf numFmtId="165" fontId="11" fillId="0" borderId="0" xfId="0" applyNumberFormat="1" applyFont="1"/>
    <xf numFmtId="4" fontId="11" fillId="0" borderId="0" xfId="0" applyNumberFormat="1" applyFont="1"/>
    <xf numFmtId="44" fontId="4" fillId="0" borderId="0" xfId="2" applyFont="1"/>
    <xf numFmtId="4" fontId="4" fillId="2" borderId="2" xfId="0" applyNumberFormat="1" applyFont="1" applyFill="1" applyBorder="1"/>
    <xf numFmtId="4" fontId="3" fillId="2" borderId="3" xfId="1" applyNumberFormat="1" applyFont="1" applyFill="1" applyBorder="1" applyAlignment="1"/>
    <xf numFmtId="4" fontId="4" fillId="0" borderId="8" xfId="0" applyNumberFormat="1" applyFont="1" applyBorder="1"/>
    <xf numFmtId="4" fontId="3" fillId="0" borderId="8" xfId="0" applyNumberFormat="1" applyFont="1" applyBorder="1"/>
    <xf numFmtId="4" fontId="3" fillId="2" borderId="3" xfId="0" applyNumberFormat="1" applyFont="1" applyFill="1" applyBorder="1"/>
    <xf numFmtId="4" fontId="11" fillId="0" borderId="8" xfId="0" applyNumberFormat="1" applyFont="1" applyBorder="1"/>
    <xf numFmtId="4" fontId="4" fillId="2" borderId="4" xfId="0" applyNumberFormat="1" applyFont="1" applyFill="1" applyBorder="1"/>
    <xf numFmtId="4" fontId="4" fillId="0" borderId="9" xfId="0" applyNumberFormat="1" applyFont="1" applyBorder="1"/>
    <xf numFmtId="4" fontId="4" fillId="0" borderId="10" xfId="0" applyNumberFormat="1" applyFont="1" applyBorder="1"/>
    <xf numFmtId="4" fontId="11" fillId="0" borderId="9" xfId="0" applyNumberFormat="1" applyFont="1" applyBorder="1"/>
    <xf numFmtId="4" fontId="11" fillId="0" borderId="10" xfId="0" applyNumberFormat="1" applyFont="1" applyBorder="1"/>
    <xf numFmtId="0" fontId="4" fillId="0" borderId="11" xfId="0" applyFont="1" applyBorder="1"/>
    <xf numFmtId="4" fontId="3" fillId="2" borderId="3" xfId="1" applyNumberFormat="1" applyFont="1" applyFill="1" applyBorder="1" applyAlignment="1">
      <alignment wrapText="1"/>
    </xf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2" borderId="2" xfId="0" applyNumberFormat="1" applyFont="1" applyFill="1" applyBorder="1"/>
    <xf numFmtId="4" fontId="4" fillId="0" borderId="10" xfId="1" applyNumberFormat="1" applyFont="1" applyFill="1" applyBorder="1" applyAlignment="1"/>
    <xf numFmtId="4" fontId="4" fillId="0" borderId="3" xfId="0" applyNumberFormat="1" applyFont="1" applyBorder="1"/>
    <xf numFmtId="0" fontId="5" fillId="0" borderId="12" xfId="0" applyFont="1" applyBorder="1"/>
    <xf numFmtId="0" fontId="4" fillId="0" borderId="12" xfId="0" applyFont="1" applyBorder="1"/>
    <xf numFmtId="0" fontId="11" fillId="0" borderId="12" xfId="0" applyFont="1" applyBorder="1"/>
    <xf numFmtId="0" fontId="12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/>
    <xf numFmtId="1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12" xfId="0" applyFont="1" applyBorder="1"/>
    <xf numFmtId="4" fontId="12" fillId="0" borderId="8" xfId="0" applyNumberFormat="1" applyFont="1" applyBorder="1"/>
    <xf numFmtId="4" fontId="12" fillId="0" borderId="8" xfId="1" applyNumberFormat="1" applyFont="1" applyFill="1" applyBorder="1" applyAlignment="1"/>
    <xf numFmtId="4" fontId="12" fillId="0" borderId="10" xfId="0" applyNumberFormat="1" applyFont="1" applyBorder="1"/>
    <xf numFmtId="4" fontId="12" fillId="0" borderId="10" xfId="1" applyNumberFormat="1" applyFont="1" applyFill="1" applyBorder="1" applyAlignment="1"/>
    <xf numFmtId="0" fontId="11" fillId="0" borderId="16" xfId="0" applyFont="1" applyBorder="1"/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wrapText="1"/>
    </xf>
    <xf numFmtId="0" fontId="11" fillId="0" borderId="7" xfId="0" applyFont="1" applyBorder="1" applyAlignment="1">
      <alignment horizontal="left"/>
    </xf>
    <xf numFmtId="0" fontId="12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5" fillId="0" borderId="3" xfId="0" applyFont="1" applyBorder="1"/>
    <xf numFmtId="0" fontId="16" fillId="0" borderId="3" xfId="0" applyFont="1" applyBorder="1" applyAlignment="1">
      <alignment vertical="center"/>
    </xf>
    <xf numFmtId="0" fontId="11" fillId="0" borderId="3" xfId="0" applyFont="1" applyBorder="1"/>
    <xf numFmtId="0" fontId="11" fillId="3" borderId="7" xfId="0" applyFont="1" applyFill="1" applyBorder="1" applyAlignment="1">
      <alignment horizontal="left" vertical="top"/>
    </xf>
    <xf numFmtId="0" fontId="11" fillId="3" borderId="0" xfId="0" applyFont="1" applyFill="1" applyAlignment="1">
      <alignment wrapText="1"/>
    </xf>
    <xf numFmtId="0" fontId="11" fillId="4" borderId="7" xfId="0" applyFont="1" applyFill="1" applyBorder="1" applyAlignment="1">
      <alignment horizontal="left" vertical="top"/>
    </xf>
    <xf numFmtId="0" fontId="11" fillId="4" borderId="0" xfId="0" applyFont="1" applyFill="1" applyAlignment="1">
      <alignment wrapText="1"/>
    </xf>
    <xf numFmtId="0" fontId="11" fillId="5" borderId="7" xfId="0" applyFont="1" applyFill="1" applyBorder="1" applyAlignment="1">
      <alignment horizontal="left"/>
    </xf>
    <xf numFmtId="0" fontId="11" fillId="5" borderId="0" xfId="0" applyFont="1" applyFill="1" applyAlignment="1">
      <alignment wrapText="1"/>
    </xf>
    <xf numFmtId="0" fontId="11" fillId="3" borderId="7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 vertical="top"/>
    </xf>
    <xf numFmtId="0" fontId="11" fillId="6" borderId="0" xfId="0" applyFont="1" applyFill="1" applyAlignment="1">
      <alignment wrapText="1"/>
    </xf>
    <xf numFmtId="0" fontId="12" fillId="6" borderId="7" xfId="0" applyFont="1" applyFill="1" applyBorder="1" applyAlignment="1">
      <alignment horizontal="left" vertical="top"/>
    </xf>
    <xf numFmtId="0" fontId="12" fillId="6" borderId="0" xfId="0" applyFont="1" applyFill="1" applyAlignment="1">
      <alignment wrapText="1"/>
    </xf>
    <xf numFmtId="0" fontId="12" fillId="7" borderId="7" xfId="0" applyFont="1" applyFill="1" applyBorder="1" applyAlignment="1">
      <alignment horizontal="left"/>
    </xf>
    <xf numFmtId="0" fontId="12" fillId="7" borderId="0" xfId="0" applyFont="1" applyFill="1" applyAlignment="1">
      <alignment wrapText="1"/>
    </xf>
    <xf numFmtId="0" fontId="11" fillId="7" borderId="7" xfId="0" applyFont="1" applyFill="1" applyBorder="1" applyAlignment="1">
      <alignment horizontal="center" vertical="top"/>
    </xf>
    <xf numFmtId="0" fontId="11" fillId="7" borderId="0" xfId="0" applyFont="1" applyFill="1" applyAlignment="1">
      <alignment wrapText="1"/>
    </xf>
    <xf numFmtId="0" fontId="12" fillId="7" borderId="7" xfId="0" applyFont="1" applyFill="1" applyBorder="1" applyAlignment="1">
      <alignment horizontal="left" vertical="top"/>
    </xf>
    <xf numFmtId="165" fontId="12" fillId="7" borderId="1" xfId="1" applyNumberFormat="1" applyFont="1" applyFill="1" applyBorder="1" applyAlignment="1">
      <alignment horizontal="right"/>
    </xf>
    <xf numFmtId="165" fontId="11" fillId="7" borderId="1" xfId="1" applyNumberFormat="1" applyFont="1" applyFill="1" applyBorder="1" applyAlignment="1">
      <alignment horizontal="right"/>
    </xf>
    <xf numFmtId="165" fontId="12" fillId="0" borderId="1" xfId="1" applyNumberFormat="1" applyFont="1" applyFill="1" applyBorder="1" applyAlignment="1">
      <alignment horizontal="right"/>
    </xf>
    <xf numFmtId="165" fontId="11" fillId="6" borderId="1" xfId="1" applyNumberFormat="1" applyFont="1" applyFill="1" applyBorder="1" applyAlignment="1">
      <alignment horizontal="right"/>
    </xf>
    <xf numFmtId="165" fontId="12" fillId="6" borderId="1" xfId="1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5" fontId="11" fillId="5" borderId="1" xfId="1" applyNumberFormat="1" applyFont="1" applyFill="1" applyBorder="1" applyAlignment="1">
      <alignment horizontal="right"/>
    </xf>
    <xf numFmtId="165" fontId="11" fillId="0" borderId="1" xfId="1" applyNumberFormat="1" applyFont="1" applyFill="1" applyBorder="1" applyAlignment="1">
      <alignment horizontal="right"/>
    </xf>
    <xf numFmtId="165" fontId="11" fillId="3" borderId="1" xfId="1" applyNumberFormat="1" applyFont="1" applyFill="1" applyBorder="1" applyAlignment="1">
      <alignment horizontal="right"/>
    </xf>
    <xf numFmtId="165" fontId="12" fillId="3" borderId="1" xfId="1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0" borderId="0" xfId="0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zoomScaleNormal="100" zoomScaleSheetLayoutView="100" workbookViewId="0">
      <selection activeCell="A60" sqref="A60"/>
    </sheetView>
  </sheetViews>
  <sheetFormatPr defaultColWidth="9.109375" defaultRowHeight="11.4" x14ac:dyDescent="0.2"/>
  <cols>
    <col min="1" max="1" width="64.6640625" style="2" customWidth="1"/>
    <col min="2" max="2" width="14.33203125" style="2" customWidth="1"/>
    <col min="3" max="3" width="14.6640625" style="2" bestFit="1" customWidth="1"/>
    <col min="4" max="4" width="13.88671875" style="2" bestFit="1" customWidth="1"/>
    <col min="5" max="5" width="13.109375" style="2" bestFit="1" customWidth="1"/>
    <col min="6" max="6" width="16.5546875" style="2" bestFit="1" customWidth="1"/>
    <col min="7" max="7" width="11.44140625" style="2" bestFit="1" customWidth="1"/>
    <col min="8" max="8" width="9.33203125" style="2" bestFit="1" customWidth="1"/>
    <col min="9" max="9" width="9.5546875" style="2" bestFit="1" customWidth="1"/>
    <col min="10" max="10" width="10.6640625" style="2" bestFit="1" customWidth="1"/>
    <col min="11" max="16384" width="9.109375" style="2"/>
  </cols>
  <sheetData>
    <row r="1" spans="1:6" x14ac:dyDescent="0.2">
      <c r="A1" s="2" t="s">
        <v>89</v>
      </c>
    </row>
    <row r="2" spans="1:6" x14ac:dyDescent="0.2">
      <c r="A2" s="2" t="s">
        <v>87</v>
      </c>
    </row>
    <row r="3" spans="1:6" x14ac:dyDescent="0.2">
      <c r="A3" s="2" t="s">
        <v>88</v>
      </c>
    </row>
    <row r="4" spans="1:6" ht="13.8" x14ac:dyDescent="0.25">
      <c r="A4" s="10"/>
      <c r="B4" s="1"/>
      <c r="C4" s="1"/>
    </row>
    <row r="5" spans="1:6" x14ac:dyDescent="0.2">
      <c r="A5" s="108" t="s">
        <v>90</v>
      </c>
      <c r="B5" s="108"/>
      <c r="C5" s="108"/>
    </row>
    <row r="6" spans="1:6" x14ac:dyDescent="0.2">
      <c r="A6" s="30" t="s">
        <v>34</v>
      </c>
      <c r="B6" s="64"/>
      <c r="C6" s="64"/>
    </row>
    <row r="7" spans="1:6" ht="12" thickBot="1" x14ac:dyDescent="0.25">
      <c r="A7" s="3" t="s">
        <v>0</v>
      </c>
    </row>
    <row r="8" spans="1:6" x14ac:dyDescent="0.2">
      <c r="A8" s="57"/>
      <c r="B8" s="58" t="s">
        <v>1</v>
      </c>
      <c r="C8" s="59"/>
    </row>
    <row r="9" spans="1:6" x14ac:dyDescent="0.2">
      <c r="A9" s="60" t="s">
        <v>2</v>
      </c>
      <c r="B9" s="4" t="s">
        <v>26</v>
      </c>
      <c r="C9" s="61" t="s">
        <v>27</v>
      </c>
    </row>
    <row r="10" spans="1:6" ht="12" thickBot="1" x14ac:dyDescent="0.25">
      <c r="A10" s="62">
        <v>1</v>
      </c>
      <c r="B10" s="9">
        <v>2</v>
      </c>
      <c r="C10" s="63">
        <v>3</v>
      </c>
    </row>
    <row r="11" spans="1:6" x14ac:dyDescent="0.2">
      <c r="A11" s="46"/>
      <c r="B11" s="35"/>
      <c r="C11" s="35"/>
    </row>
    <row r="12" spans="1:6" x14ac:dyDescent="0.2">
      <c r="A12" s="53" t="s">
        <v>6</v>
      </c>
      <c r="B12" s="47">
        <f>B14+B15+B16+B17+B18</f>
        <v>0</v>
      </c>
      <c r="C12" s="47">
        <f>C14+C15+C16+C17+C18</f>
        <v>0</v>
      </c>
    </row>
    <row r="13" spans="1:6" ht="12" thickBot="1" x14ac:dyDescent="0.25">
      <c r="A13" s="53"/>
      <c r="B13" s="41"/>
      <c r="C13" s="41"/>
    </row>
    <row r="14" spans="1:6" x14ac:dyDescent="0.2">
      <c r="A14" s="54" t="s">
        <v>29</v>
      </c>
      <c r="B14" s="48"/>
      <c r="C14" s="48"/>
    </row>
    <row r="15" spans="1:6" x14ac:dyDescent="0.2">
      <c r="A15" s="55" t="s">
        <v>30</v>
      </c>
      <c r="B15" s="66"/>
      <c r="C15" s="66"/>
      <c r="F15" s="34"/>
    </row>
    <row r="16" spans="1:6" x14ac:dyDescent="0.2">
      <c r="A16" s="54" t="s">
        <v>31</v>
      </c>
      <c r="B16" s="66"/>
      <c r="C16" s="66"/>
      <c r="F16" s="34"/>
    </row>
    <row r="17" spans="1:6" x14ac:dyDescent="0.2">
      <c r="A17" s="54" t="s">
        <v>32</v>
      </c>
      <c r="B17" s="66"/>
      <c r="C17" s="66"/>
      <c r="F17" s="34"/>
    </row>
    <row r="18" spans="1:6" ht="12" thickBot="1" x14ac:dyDescent="0.25">
      <c r="A18" s="55" t="s">
        <v>33</v>
      </c>
      <c r="B18" s="49"/>
      <c r="C18" s="49"/>
      <c r="F18" s="34"/>
    </row>
    <row r="19" spans="1:6" x14ac:dyDescent="0.2">
      <c r="A19" s="54"/>
      <c r="B19" s="50"/>
      <c r="C19" s="50"/>
      <c r="F19" s="34"/>
    </row>
    <row r="20" spans="1:6" x14ac:dyDescent="0.2">
      <c r="A20" s="53" t="s">
        <v>7</v>
      </c>
      <c r="B20" s="36">
        <v>71393.149999999994</v>
      </c>
      <c r="C20" s="36">
        <v>43737.84</v>
      </c>
      <c r="E20" s="14"/>
      <c r="F20" s="34"/>
    </row>
    <row r="21" spans="1:6" ht="12" thickBot="1" x14ac:dyDescent="0.25">
      <c r="A21" s="54"/>
      <c r="B21" s="41"/>
      <c r="C21" s="41"/>
      <c r="F21" s="34"/>
    </row>
    <row r="22" spans="1:6" x14ac:dyDescent="0.2">
      <c r="A22" s="55" t="s">
        <v>35</v>
      </c>
      <c r="B22" s="48"/>
      <c r="C22" s="48"/>
      <c r="F22" s="34"/>
    </row>
    <row r="23" spans="1:6" x14ac:dyDescent="0.2">
      <c r="A23" s="55" t="s">
        <v>36</v>
      </c>
      <c r="B23" s="38"/>
      <c r="C23" s="38"/>
      <c r="F23" s="34"/>
    </row>
    <row r="24" spans="1:6" x14ac:dyDescent="0.2">
      <c r="A24" s="55" t="s">
        <v>37</v>
      </c>
      <c r="B24" s="66">
        <v>71393.149999999994</v>
      </c>
      <c r="C24" s="67">
        <f>30880.86+12856.98</f>
        <v>43737.84</v>
      </c>
    </row>
    <row r="25" spans="1:6" x14ac:dyDescent="0.2">
      <c r="A25" s="55" t="s">
        <v>38</v>
      </c>
      <c r="B25" s="66"/>
      <c r="C25" s="67"/>
    </row>
    <row r="26" spans="1:6" x14ac:dyDescent="0.2">
      <c r="A26" s="56"/>
      <c r="B26" s="68"/>
      <c r="C26" s="69"/>
    </row>
    <row r="27" spans="1:6" x14ac:dyDescent="0.2">
      <c r="A27" s="65" t="s">
        <v>39</v>
      </c>
      <c r="B27" s="68"/>
      <c r="C27" s="69"/>
    </row>
    <row r="28" spans="1:6" ht="12" thickBot="1" x14ac:dyDescent="0.25">
      <c r="A28" s="54"/>
      <c r="B28" s="43"/>
      <c r="C28" s="51"/>
      <c r="E28" s="14"/>
    </row>
    <row r="29" spans="1:6" x14ac:dyDescent="0.2">
      <c r="A29" s="5"/>
      <c r="B29" s="35"/>
      <c r="C29" s="35"/>
    </row>
    <row r="30" spans="1:6" x14ac:dyDescent="0.2">
      <c r="A30" s="6" t="s">
        <v>8</v>
      </c>
      <c r="B30" s="36">
        <f>B12+B20+B27</f>
        <v>71393.149999999994</v>
      </c>
      <c r="C30" s="36">
        <f>C12+C20+C27</f>
        <v>43737.84</v>
      </c>
    </row>
    <row r="31" spans="1:6" ht="12" thickBot="1" x14ac:dyDescent="0.25">
      <c r="A31" s="7"/>
      <c r="B31" s="41"/>
      <c r="C31" s="41"/>
      <c r="D31" s="14"/>
      <c r="E31" s="14"/>
    </row>
    <row r="32" spans="1:6" x14ac:dyDescent="0.2">
      <c r="B32" s="8"/>
      <c r="C32" s="8"/>
    </row>
    <row r="33" spans="1:10" x14ac:dyDescent="0.2">
      <c r="B33" s="14"/>
      <c r="C33" s="14"/>
    </row>
    <row r="34" spans="1:10" ht="12" thickBot="1" x14ac:dyDescent="0.25">
      <c r="A34" s="3" t="s">
        <v>3</v>
      </c>
      <c r="B34" s="8"/>
      <c r="C34" s="8"/>
      <c r="E34" s="14"/>
    </row>
    <row r="35" spans="1:10" x14ac:dyDescent="0.2">
      <c r="A35" s="57"/>
      <c r="B35" s="109" t="s">
        <v>5</v>
      </c>
      <c r="C35" s="110"/>
    </row>
    <row r="36" spans="1:10" x14ac:dyDescent="0.2">
      <c r="A36" s="70" t="s">
        <v>4</v>
      </c>
      <c r="B36" s="4" t="s">
        <v>26</v>
      </c>
      <c r="C36" s="61" t="s">
        <v>27</v>
      </c>
    </row>
    <row r="37" spans="1:10" ht="12" thickBot="1" x14ac:dyDescent="0.25">
      <c r="A37" s="71">
        <v>1</v>
      </c>
      <c r="B37" s="9">
        <v>2</v>
      </c>
      <c r="C37" s="63">
        <v>3</v>
      </c>
    </row>
    <row r="38" spans="1:10" x14ac:dyDescent="0.2">
      <c r="A38" s="77"/>
      <c r="B38" s="35"/>
      <c r="C38" s="35"/>
    </row>
    <row r="39" spans="1:10" x14ac:dyDescent="0.2">
      <c r="A39" s="78" t="s">
        <v>9</v>
      </c>
      <c r="B39" s="36">
        <v>71393.149999999994</v>
      </c>
      <c r="C39" s="36">
        <f>43737.84</f>
        <v>43737.84</v>
      </c>
    </row>
    <row r="40" spans="1:10" ht="12" thickBot="1" x14ac:dyDescent="0.25">
      <c r="A40" s="78"/>
      <c r="B40" s="41"/>
      <c r="C40" s="41"/>
      <c r="E40" s="14"/>
    </row>
    <row r="41" spans="1:10" x14ac:dyDescent="0.2">
      <c r="A41" s="78"/>
      <c r="B41" s="52"/>
      <c r="C41" s="52"/>
      <c r="E41" s="14"/>
    </row>
    <row r="42" spans="1:10" x14ac:dyDescent="0.2">
      <c r="A42" s="79" t="s">
        <v>40</v>
      </c>
      <c r="B42" s="38">
        <v>66097.850000000006</v>
      </c>
      <c r="C42" s="38">
        <f>66097.85+5295.3</f>
        <v>71393.150000000009</v>
      </c>
    </row>
    <row r="43" spans="1:10" x14ac:dyDescent="0.2">
      <c r="A43" s="79" t="s">
        <v>41</v>
      </c>
      <c r="B43" s="42"/>
      <c r="C43" s="42"/>
    </row>
    <row r="44" spans="1:10" x14ac:dyDescent="0.2">
      <c r="A44" s="79" t="s">
        <v>42</v>
      </c>
      <c r="B44" s="37"/>
      <c r="C44" s="37"/>
    </row>
    <row r="45" spans="1:10" x14ac:dyDescent="0.2">
      <c r="A45" s="79" t="s">
        <v>43</v>
      </c>
      <c r="B45" s="38">
        <v>5295.3</v>
      </c>
      <c r="C45" s="38">
        <f>-27655.31</f>
        <v>-27655.31</v>
      </c>
      <c r="D45" s="14"/>
      <c r="J45" s="2" t="s">
        <v>11</v>
      </c>
    </row>
    <row r="46" spans="1:10" ht="12" thickBot="1" x14ac:dyDescent="0.25">
      <c r="A46" s="80"/>
      <c r="B46" s="43"/>
      <c r="C46" s="43"/>
    </row>
    <row r="47" spans="1:10" x14ac:dyDescent="0.2">
      <c r="A47" s="80"/>
      <c r="B47" s="35"/>
      <c r="C47" s="35"/>
    </row>
    <row r="48" spans="1:10" s="16" customFormat="1" x14ac:dyDescent="0.2">
      <c r="A48" s="78" t="s">
        <v>10</v>
      </c>
      <c r="B48" s="39">
        <f>SUM(B50:B54)</f>
        <v>0</v>
      </c>
      <c r="C48" s="39">
        <f>SUM(C50:C54)</f>
        <v>0</v>
      </c>
    </row>
    <row r="49" spans="1:5" s="16" customFormat="1" ht="12" thickBot="1" x14ac:dyDescent="0.25">
      <c r="A49" s="78"/>
      <c r="B49" s="41"/>
      <c r="C49" s="41"/>
    </row>
    <row r="50" spans="1:5" s="16" customFormat="1" x14ac:dyDescent="0.2">
      <c r="A50" s="80" t="s">
        <v>44</v>
      </c>
      <c r="B50" s="44"/>
      <c r="C50" s="44"/>
    </row>
    <row r="51" spans="1:5" s="16" customFormat="1" x14ac:dyDescent="0.2">
      <c r="A51" s="80" t="s">
        <v>45</v>
      </c>
      <c r="B51" s="40"/>
      <c r="C51" s="40"/>
    </row>
    <row r="52" spans="1:5" s="16" customFormat="1" x14ac:dyDescent="0.2">
      <c r="A52" s="80" t="s">
        <v>46</v>
      </c>
      <c r="B52" s="40"/>
      <c r="C52" s="40"/>
    </row>
    <row r="53" spans="1:5" x14ac:dyDescent="0.2">
      <c r="A53" s="80" t="s">
        <v>47</v>
      </c>
      <c r="B53" s="45"/>
      <c r="C53" s="45"/>
    </row>
    <row r="54" spans="1:5" ht="12" thickBot="1" x14ac:dyDescent="0.25">
      <c r="A54" s="80"/>
      <c r="B54" s="45"/>
      <c r="C54" s="45"/>
      <c r="E54" s="14"/>
    </row>
    <row r="55" spans="1:5" x14ac:dyDescent="0.2">
      <c r="A55" s="5"/>
      <c r="B55" s="35"/>
      <c r="C55" s="35"/>
    </row>
    <row r="56" spans="1:5" x14ac:dyDescent="0.2">
      <c r="A56" s="6" t="s">
        <v>12</v>
      </c>
      <c r="B56" s="36">
        <f>B39+B48</f>
        <v>71393.149999999994</v>
      </c>
      <c r="C56" s="36">
        <f>C39+C48</f>
        <v>43737.84</v>
      </c>
    </row>
    <row r="57" spans="1:5" ht="12" thickBot="1" x14ac:dyDescent="0.25">
      <c r="A57" s="7"/>
      <c r="B57" s="41"/>
      <c r="C57" s="41"/>
    </row>
    <row r="58" spans="1:5" ht="4.5" customHeight="1" x14ac:dyDescent="0.2"/>
    <row r="59" spans="1:5" ht="12" x14ac:dyDescent="0.25">
      <c r="A59" s="11"/>
      <c r="B59" s="111" t="s">
        <v>13</v>
      </c>
      <c r="C59" s="111"/>
    </row>
    <row r="60" spans="1:5" x14ac:dyDescent="0.2">
      <c r="A60" s="12" t="s">
        <v>93</v>
      </c>
      <c r="B60" s="11"/>
      <c r="C60" s="11"/>
    </row>
    <row r="61" spans="1:5" x14ac:dyDescent="0.2">
      <c r="A61" s="13" t="s">
        <v>16</v>
      </c>
      <c r="B61" s="11"/>
      <c r="C61" s="11"/>
    </row>
    <row r="62" spans="1:5" x14ac:dyDescent="0.2">
      <c r="A62" s="12"/>
      <c r="B62" s="11"/>
      <c r="C62" s="11"/>
    </row>
    <row r="63" spans="1:5" x14ac:dyDescent="0.2">
      <c r="A63" s="12"/>
      <c r="B63" s="11"/>
      <c r="C63" s="11"/>
    </row>
    <row r="64" spans="1:5" ht="5.25" customHeight="1" x14ac:dyDescent="0.2">
      <c r="A64" s="12"/>
      <c r="B64" s="11"/>
      <c r="C64" s="11"/>
    </row>
    <row r="65" spans="1:3" x14ac:dyDescent="0.2">
      <c r="B65" s="11"/>
      <c r="C65" s="11"/>
    </row>
    <row r="66" spans="1:3" ht="13.2" x14ac:dyDescent="0.25">
      <c r="A66" s="15"/>
      <c r="B66" s="112" t="s">
        <v>17</v>
      </c>
      <c r="C66" s="113"/>
    </row>
    <row r="67" spans="1:3" x14ac:dyDescent="0.2">
      <c r="A67" s="13" t="s">
        <v>85</v>
      </c>
      <c r="B67" s="11"/>
      <c r="C67" s="11"/>
    </row>
    <row r="68" spans="1:3" x14ac:dyDescent="0.2">
      <c r="A68" s="13"/>
      <c r="B68" s="11"/>
      <c r="C68" s="11"/>
    </row>
    <row r="69" spans="1:3" x14ac:dyDescent="0.2">
      <c r="A69" s="12"/>
      <c r="B69" s="11"/>
      <c r="C69" s="11"/>
    </row>
    <row r="70" spans="1:3" x14ac:dyDescent="0.2">
      <c r="A70" s="11"/>
      <c r="B70" s="11"/>
      <c r="C70" s="11"/>
    </row>
  </sheetData>
  <mergeCells count="4">
    <mergeCell ref="A5:C5"/>
    <mergeCell ref="B35:C35"/>
    <mergeCell ref="B59:C59"/>
    <mergeCell ref="B66:C66"/>
  </mergeCells>
  <printOptions horizontalCentered="1"/>
  <pageMargins left="0.15748031496062992" right="0.39370078740157483" top="0.23622047244094491" bottom="0.23622047244094491" header="0.19685039370078741" footer="0.1574803149606299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topLeftCell="A16" zoomScaleNormal="100" workbookViewId="0"/>
  </sheetViews>
  <sheetFormatPr defaultColWidth="9.109375" defaultRowHeight="12" customHeight="1" x14ac:dyDescent="0.2"/>
  <cols>
    <col min="1" max="1" width="4.33203125" style="16" customWidth="1"/>
    <col min="2" max="2" width="55.6640625" style="16" customWidth="1"/>
    <col min="3" max="3" width="14.44140625" style="16" bestFit="1" customWidth="1"/>
    <col min="4" max="4" width="15.88671875" style="16" customWidth="1"/>
    <col min="5" max="6" width="13.6640625" style="16" bestFit="1" customWidth="1"/>
    <col min="7" max="7" width="13.33203125" style="33" bestFit="1" customWidth="1"/>
    <col min="8" max="9" width="12" style="33" bestFit="1" customWidth="1"/>
    <col min="10" max="10" width="11.33203125" style="33" bestFit="1" customWidth="1"/>
    <col min="11" max="11" width="9.109375" style="33"/>
    <col min="12" max="16" width="9.109375" style="31"/>
    <col min="17" max="16384" width="9.109375" style="16"/>
  </cols>
  <sheetData>
    <row r="1" spans="1:6" ht="12" customHeight="1" x14ac:dyDescent="0.2">
      <c r="B1" s="2" t="s">
        <v>86</v>
      </c>
    </row>
    <row r="2" spans="1:6" ht="12" customHeight="1" x14ac:dyDescent="0.2">
      <c r="B2" s="2" t="s">
        <v>87</v>
      </c>
    </row>
    <row r="3" spans="1:6" ht="12" customHeight="1" x14ac:dyDescent="0.2">
      <c r="B3" s="16" t="s">
        <v>88</v>
      </c>
    </row>
    <row r="5" spans="1:6" ht="6.75" customHeight="1" x14ac:dyDescent="0.2"/>
    <row r="6" spans="1:6" ht="5.25" customHeight="1" x14ac:dyDescent="0.2">
      <c r="B6" s="114"/>
      <c r="C6" s="114"/>
      <c r="D6" s="114"/>
    </row>
    <row r="7" spans="1:6" ht="12" customHeight="1" x14ac:dyDescent="0.2">
      <c r="B7" s="114" t="s">
        <v>91</v>
      </c>
      <c r="C7" s="114"/>
      <c r="D7" s="114"/>
    </row>
    <row r="8" spans="1:6" ht="12" customHeight="1" x14ac:dyDescent="0.2">
      <c r="B8" s="118" t="s">
        <v>84</v>
      </c>
      <c r="C8" s="118"/>
      <c r="D8" s="118"/>
    </row>
    <row r="9" spans="1:6" ht="12" customHeight="1" x14ac:dyDescent="0.2">
      <c r="B9" s="117"/>
      <c r="C9" s="117"/>
      <c r="D9" s="117"/>
    </row>
    <row r="10" spans="1:6" ht="22.8" x14ac:dyDescent="0.2">
      <c r="A10" s="115" t="s">
        <v>23</v>
      </c>
      <c r="B10" s="116" t="s">
        <v>18</v>
      </c>
      <c r="C10" s="25" t="s">
        <v>19</v>
      </c>
      <c r="D10" s="25" t="s">
        <v>20</v>
      </c>
    </row>
    <row r="11" spans="1:6" ht="11.4" x14ac:dyDescent="0.2">
      <c r="A11" s="115"/>
      <c r="B11" s="116"/>
      <c r="C11" s="19"/>
      <c r="D11" s="26"/>
    </row>
    <row r="12" spans="1:6" ht="11.4" x14ac:dyDescent="0.2">
      <c r="A12" s="23">
        <v>1</v>
      </c>
      <c r="B12" s="24">
        <v>2</v>
      </c>
      <c r="C12" s="19">
        <v>3</v>
      </c>
      <c r="D12" s="19">
        <v>4</v>
      </c>
    </row>
    <row r="13" spans="1:6" ht="11.4" x14ac:dyDescent="0.2">
      <c r="A13" s="28"/>
      <c r="B13" s="76"/>
      <c r="C13" s="19"/>
      <c r="D13" s="19"/>
    </row>
    <row r="14" spans="1:6" ht="16.5" customHeight="1" x14ac:dyDescent="0.2">
      <c r="A14" s="92" t="s">
        <v>48</v>
      </c>
      <c r="B14" s="93" t="s">
        <v>50</v>
      </c>
      <c r="C14" s="97">
        <f>23607.9</f>
        <v>23607.9</v>
      </c>
      <c r="D14" s="97">
        <f>24298.4</f>
        <v>24298.400000000001</v>
      </c>
    </row>
    <row r="15" spans="1:6" ht="11.4" x14ac:dyDescent="0.2">
      <c r="A15" s="94" t="s">
        <v>21</v>
      </c>
      <c r="B15" s="95" t="s">
        <v>53</v>
      </c>
      <c r="C15" s="97">
        <f>23607.9</f>
        <v>23607.9</v>
      </c>
      <c r="D15" s="97">
        <f>8220+16078.4</f>
        <v>24298.400000000001</v>
      </c>
      <c r="F15" s="32"/>
    </row>
    <row r="16" spans="1:6" ht="12.75" customHeight="1" x14ac:dyDescent="0.2">
      <c r="A16" s="94" t="s">
        <v>28</v>
      </c>
      <c r="B16" s="95" t="s">
        <v>51</v>
      </c>
      <c r="C16" s="97"/>
      <c r="D16" s="97"/>
    </row>
    <row r="17" spans="1:6" ht="12.75" customHeight="1" x14ac:dyDescent="0.2">
      <c r="A17" s="94" t="s">
        <v>22</v>
      </c>
      <c r="B17" s="95" t="s">
        <v>52</v>
      </c>
      <c r="C17" s="97"/>
      <c r="D17" s="97"/>
      <c r="F17" s="32"/>
    </row>
    <row r="18" spans="1:6" ht="12.75" customHeight="1" x14ac:dyDescent="0.2">
      <c r="A18" s="96" t="s">
        <v>54</v>
      </c>
      <c r="B18" s="93" t="s">
        <v>55</v>
      </c>
      <c r="C18" s="97">
        <f>18812.6</f>
        <v>18812.599999999999</v>
      </c>
      <c r="D18" s="97">
        <f>51953.71</f>
        <v>51953.71</v>
      </c>
    </row>
    <row r="19" spans="1:6" ht="12.75" customHeight="1" x14ac:dyDescent="0.2">
      <c r="A19" s="94" t="s">
        <v>21</v>
      </c>
      <c r="B19" s="95" t="s">
        <v>58</v>
      </c>
      <c r="C19" s="97">
        <f>17985.57</f>
        <v>17985.57</v>
      </c>
      <c r="D19" s="97">
        <f>49748.31+2205.4</f>
        <v>51953.71</v>
      </c>
    </row>
    <row r="20" spans="1:6" ht="12.75" customHeight="1" x14ac:dyDescent="0.2">
      <c r="A20" s="94" t="s">
        <v>28</v>
      </c>
      <c r="B20" s="95" t="s">
        <v>57</v>
      </c>
      <c r="C20" s="98"/>
      <c r="D20" s="98"/>
    </row>
    <row r="21" spans="1:6" ht="11.4" x14ac:dyDescent="0.2">
      <c r="A21" s="94" t="s">
        <v>22</v>
      </c>
      <c r="B21" s="95" t="s">
        <v>56</v>
      </c>
      <c r="C21" s="98">
        <v>327.02999999999997</v>
      </c>
      <c r="D21" s="98">
        <v>0</v>
      </c>
    </row>
    <row r="22" spans="1:6" ht="12.75" customHeight="1" x14ac:dyDescent="0.2">
      <c r="A22" s="96" t="s">
        <v>59</v>
      </c>
      <c r="B22" s="93" t="s">
        <v>60</v>
      </c>
      <c r="C22" s="97">
        <f>5295.3</f>
        <v>5295.3</v>
      </c>
      <c r="D22" s="97">
        <f>D14-D18</f>
        <v>-27655.309999999998</v>
      </c>
      <c r="F22" s="32"/>
    </row>
    <row r="23" spans="1:6" ht="12.75" customHeight="1" x14ac:dyDescent="0.2">
      <c r="A23" s="27"/>
      <c r="B23" s="21"/>
      <c r="C23" s="99"/>
      <c r="D23" s="99"/>
      <c r="F23" s="32"/>
    </row>
    <row r="24" spans="1:6" ht="12.75" customHeight="1" x14ac:dyDescent="0.2">
      <c r="A24" s="88" t="s">
        <v>62</v>
      </c>
      <c r="B24" s="89" t="s">
        <v>61</v>
      </c>
      <c r="C24" s="100"/>
      <c r="D24" s="100"/>
      <c r="F24" s="32"/>
    </row>
    <row r="25" spans="1:6" ht="12.75" customHeight="1" x14ac:dyDescent="0.2">
      <c r="A25" s="88" t="s">
        <v>64</v>
      </c>
      <c r="B25" s="89" t="s">
        <v>63</v>
      </c>
      <c r="C25" s="100"/>
      <c r="D25" s="100"/>
      <c r="F25" s="32"/>
    </row>
    <row r="26" spans="1:6" ht="12.75" customHeight="1" x14ac:dyDescent="0.2">
      <c r="A26" s="90" t="s">
        <v>65</v>
      </c>
      <c r="B26" s="91" t="s">
        <v>74</v>
      </c>
      <c r="C26" s="101">
        <f>C24-C25</f>
        <v>0</v>
      </c>
      <c r="D26" s="101">
        <f>D24-D25</f>
        <v>0</v>
      </c>
      <c r="F26" s="32"/>
    </row>
    <row r="27" spans="1:6" ht="12.75" customHeight="1" x14ac:dyDescent="0.2">
      <c r="A27" s="27"/>
      <c r="B27" s="21"/>
      <c r="C27" s="99"/>
      <c r="D27" s="99"/>
      <c r="F27" s="32"/>
    </row>
    <row r="28" spans="1:6" ht="12.75" customHeight="1" x14ac:dyDescent="0.2">
      <c r="A28" s="83" t="s">
        <v>66</v>
      </c>
      <c r="B28" s="84" t="s">
        <v>75</v>
      </c>
      <c r="C28" s="102"/>
      <c r="D28" s="102"/>
      <c r="F28" s="32"/>
    </row>
    <row r="29" spans="1:6" ht="12.75" customHeight="1" x14ac:dyDescent="0.2">
      <c r="A29" s="72"/>
      <c r="B29" s="22"/>
      <c r="C29" s="99"/>
      <c r="D29" s="99"/>
      <c r="F29" s="32"/>
    </row>
    <row r="30" spans="1:6" ht="12.75" customHeight="1" x14ac:dyDescent="0.2">
      <c r="A30" s="29" t="s">
        <v>67</v>
      </c>
      <c r="B30" s="21" t="s">
        <v>76</v>
      </c>
      <c r="C30" s="99">
        <f>5295.3</f>
        <v>5295.3</v>
      </c>
      <c r="D30" s="99">
        <f>-27655.31</f>
        <v>-27655.31</v>
      </c>
    </row>
    <row r="31" spans="1:6" ht="12.75" customHeight="1" x14ac:dyDescent="0.2">
      <c r="A31" s="29"/>
      <c r="B31" s="21"/>
      <c r="C31" s="99"/>
      <c r="D31" s="99"/>
    </row>
    <row r="32" spans="1:6" ht="12.75" customHeight="1" x14ac:dyDescent="0.2">
      <c r="A32" s="85" t="s">
        <v>49</v>
      </c>
      <c r="B32" s="86" t="s">
        <v>77</v>
      </c>
      <c r="C32" s="103"/>
      <c r="D32" s="103"/>
    </row>
    <row r="33" spans="1:6" ht="12.75" customHeight="1" x14ac:dyDescent="0.2">
      <c r="A33" s="85" t="s">
        <v>68</v>
      </c>
      <c r="B33" s="86" t="s">
        <v>78</v>
      </c>
      <c r="C33" s="103"/>
      <c r="D33" s="103"/>
    </row>
    <row r="34" spans="1:6" ht="12.75" customHeight="1" x14ac:dyDescent="0.2">
      <c r="A34" s="75"/>
      <c r="B34" s="22"/>
      <c r="C34" s="104"/>
      <c r="D34" s="104"/>
    </row>
    <row r="35" spans="1:6" ht="12.75" customHeight="1" x14ac:dyDescent="0.2">
      <c r="A35" s="87" t="s">
        <v>69</v>
      </c>
      <c r="B35" s="82" t="s">
        <v>79</v>
      </c>
      <c r="C35" s="105"/>
      <c r="D35" s="105"/>
    </row>
    <row r="36" spans="1:6" ht="12.75" customHeight="1" x14ac:dyDescent="0.2">
      <c r="A36" s="81" t="s">
        <v>70</v>
      </c>
      <c r="B36" s="82" t="s">
        <v>80</v>
      </c>
      <c r="C36" s="106"/>
      <c r="D36" s="106"/>
    </row>
    <row r="37" spans="1:6" ht="12.75" customHeight="1" x14ac:dyDescent="0.2">
      <c r="A37" s="72"/>
      <c r="B37" s="22"/>
      <c r="C37" s="99"/>
      <c r="D37" s="99"/>
    </row>
    <row r="38" spans="1:6" ht="11.4" x14ac:dyDescent="0.2">
      <c r="A38" s="27" t="s">
        <v>71</v>
      </c>
      <c r="B38" s="21" t="s">
        <v>81</v>
      </c>
      <c r="C38" s="99">
        <f>C30+C32-C33+C35-C36</f>
        <v>5295.3</v>
      </c>
      <c r="D38" s="99">
        <f>D30+D32-D33+D35-D36</f>
        <v>-27655.31</v>
      </c>
    </row>
    <row r="39" spans="1:6" ht="12.75" customHeight="1" x14ac:dyDescent="0.2">
      <c r="A39" s="72" t="s">
        <v>72</v>
      </c>
      <c r="B39" s="22" t="s">
        <v>82</v>
      </c>
      <c r="C39" s="107"/>
      <c r="D39" s="107"/>
      <c r="F39" s="32"/>
    </row>
    <row r="40" spans="1:6" ht="12.75" customHeight="1" x14ac:dyDescent="0.2">
      <c r="A40" s="29" t="s">
        <v>73</v>
      </c>
      <c r="B40" s="21" t="s">
        <v>83</v>
      </c>
      <c r="C40" s="99">
        <f>C38-C39</f>
        <v>5295.3</v>
      </c>
      <c r="D40" s="99">
        <f>D38-D39</f>
        <v>-27655.31</v>
      </c>
    </row>
    <row r="41" spans="1:6" ht="12.75" customHeight="1" x14ac:dyDescent="0.2">
      <c r="A41" s="73"/>
      <c r="B41" s="74"/>
      <c r="C41" s="20"/>
      <c r="D41" s="20"/>
    </row>
    <row r="43" spans="1:6" ht="12" customHeight="1" x14ac:dyDescent="0.2">
      <c r="B43" s="16" t="s">
        <v>92</v>
      </c>
      <c r="C43" s="114" t="s">
        <v>13</v>
      </c>
      <c r="D43" s="114"/>
    </row>
    <row r="44" spans="1:6" ht="6" customHeight="1" x14ac:dyDescent="0.2">
      <c r="B44" s="16" t="s">
        <v>24</v>
      </c>
    </row>
    <row r="45" spans="1:6" ht="12" customHeight="1" x14ac:dyDescent="0.2">
      <c r="B45" s="17" t="s">
        <v>16</v>
      </c>
    </row>
    <row r="46" spans="1:6" ht="12" customHeight="1" x14ac:dyDescent="0.2">
      <c r="C46" s="32"/>
    </row>
    <row r="48" spans="1:6" ht="12" customHeight="1" x14ac:dyDescent="0.2">
      <c r="B48" s="18"/>
    </row>
    <row r="49" spans="2:4" ht="6.75" customHeight="1" x14ac:dyDescent="0.2">
      <c r="B49" s="16" t="s">
        <v>25</v>
      </c>
      <c r="D49" s="30"/>
    </row>
    <row r="50" spans="2:4" ht="12" customHeight="1" x14ac:dyDescent="0.2">
      <c r="B50" s="17" t="s">
        <v>15</v>
      </c>
      <c r="D50" s="30"/>
    </row>
    <row r="51" spans="2:4" ht="12" customHeight="1" x14ac:dyDescent="0.2">
      <c r="D51" s="30"/>
    </row>
    <row r="52" spans="2:4" ht="12" customHeight="1" x14ac:dyDescent="0.2">
      <c r="D52" s="30"/>
    </row>
    <row r="53" spans="2:4" ht="12" customHeight="1" x14ac:dyDescent="0.2">
      <c r="B53" s="16" t="s">
        <v>11</v>
      </c>
      <c r="D53" s="30" t="s">
        <v>14</v>
      </c>
    </row>
  </sheetData>
  <mergeCells count="7">
    <mergeCell ref="B6:D6"/>
    <mergeCell ref="B7:D7"/>
    <mergeCell ref="C43:D43"/>
    <mergeCell ref="A10:A11"/>
    <mergeCell ref="B10:B11"/>
    <mergeCell ref="B9:D9"/>
    <mergeCell ref="B8:D8"/>
  </mergeCells>
  <phoneticPr fontId="0" type="noConversion"/>
  <printOptions horizontalCentered="1"/>
  <pageMargins left="0.19685039370078741" right="0.15748031496062992" top="0.19685039370078741" bottom="0.23622047244094491" header="0" footer="0.15748031496062992"/>
  <pageSetup paperSize="9" scale="90" orientation="portrait" r:id="rId1"/>
  <headerFooter alignWithMargins="0"/>
  <colBreaks count="1" manualBreakCount="1">
    <brk id="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BILANS</vt:lpstr>
      <vt:lpstr>Rachunek kalkulacyjny</vt:lpstr>
      <vt:lpstr>BILANS!Obszar_wydruku</vt:lpstr>
      <vt:lpstr>'Rachunek kalkulacyjny'!Obszar_wydruku</vt:lpstr>
    </vt:vector>
  </TitlesOfParts>
  <Company>KLON|JAWOR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1</cp:lastModifiedBy>
  <cp:lastPrinted>2022-02-10T13:01:28Z</cp:lastPrinted>
  <dcterms:created xsi:type="dcterms:W3CDTF">1997-01-07T13:46:46Z</dcterms:created>
  <dcterms:modified xsi:type="dcterms:W3CDTF">2023-03-30T13:49:19Z</dcterms:modified>
</cp:coreProperties>
</file>